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OCTOMBRIE 2025\SITE OCT 2025\"/>
    </mc:Choice>
  </mc:AlternateContent>
  <xr:revisionPtr revIDLastSave="0" documentId="8_{A9D07BFA-4D13-4CA7-9E4B-0216D659E93C}" xr6:coauthVersionLast="36" xr6:coauthVersionMax="36" xr10:uidLastSave="{00000000-0000-0000-0000-000000000000}"/>
  <bookViews>
    <workbookView xWindow="0" yWindow="0" windowWidth="28800" windowHeight="13620" activeTab="2" xr2:uid="{69802867-FABC-4ACA-AD86-971A541AA5AD}"/>
  </bookViews>
  <sheets>
    <sheet name="AHM" sheetId="1" r:id="rId1"/>
    <sheet name="TESTARE GENETICA" sheetId="2" r:id="rId2"/>
    <sheet name="PET-CT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3" l="1"/>
  <c r="P15" i="3" s="1"/>
  <c r="J15" i="3"/>
  <c r="I15" i="3"/>
  <c r="H15" i="3"/>
  <c r="F15" i="3"/>
  <c r="E15" i="3"/>
  <c r="D15" i="3"/>
  <c r="P14" i="3"/>
  <c r="K14" i="3"/>
  <c r="L14" i="3" s="1"/>
  <c r="P13" i="3"/>
  <c r="K13" i="3"/>
  <c r="G13" i="3"/>
  <c r="P12" i="3"/>
  <c r="K12" i="3"/>
  <c r="L12" i="3" s="1"/>
  <c r="G12" i="3"/>
  <c r="P11" i="3"/>
  <c r="K11" i="3"/>
  <c r="L11" i="3" s="1"/>
  <c r="G11" i="3"/>
  <c r="P10" i="3"/>
  <c r="K10" i="3"/>
  <c r="L10" i="3" s="1"/>
  <c r="G10" i="3"/>
  <c r="P9" i="3"/>
  <c r="K9" i="3"/>
  <c r="L9" i="3" s="1"/>
  <c r="G9" i="3"/>
  <c r="Q15" i="3"/>
  <c r="P8" i="3"/>
  <c r="L8" i="3"/>
  <c r="K8" i="3"/>
  <c r="G8" i="3"/>
  <c r="L13" i="3" l="1"/>
  <c r="L15" i="3" s="1"/>
  <c r="G15" i="3"/>
  <c r="K15" i="3"/>
  <c r="P19" i="2" l="1"/>
  <c r="O19" i="2"/>
  <c r="L19" i="2"/>
  <c r="J19" i="2"/>
  <c r="H19" i="2"/>
  <c r="F19" i="2"/>
  <c r="R18" i="2"/>
  <c r="K18" i="2"/>
  <c r="M18" i="2" s="1"/>
  <c r="N18" i="2" s="1"/>
  <c r="R17" i="2"/>
  <c r="K17" i="2"/>
  <c r="M17" i="2" s="1"/>
  <c r="N17" i="2" s="1"/>
  <c r="R16" i="2"/>
  <c r="K16" i="2"/>
  <c r="M16" i="2" s="1"/>
  <c r="G16" i="2"/>
  <c r="G19" i="2" s="1"/>
  <c r="R15" i="2"/>
  <c r="K15" i="2"/>
  <c r="M15" i="2" s="1"/>
  <c r="I15" i="2"/>
  <c r="N15" i="2" s="1"/>
  <c r="R14" i="2"/>
  <c r="K14" i="2"/>
  <c r="M14" i="2" s="1"/>
  <c r="I14" i="2"/>
  <c r="R13" i="2"/>
  <c r="K13" i="2"/>
  <c r="M13" i="2" s="1"/>
  <c r="N13" i="2" s="1"/>
  <c r="I13" i="2"/>
  <c r="R12" i="2"/>
  <c r="K12" i="2"/>
  <c r="M12" i="2" s="1"/>
  <c r="N12" i="2" s="1"/>
  <c r="I12" i="2"/>
  <c r="R11" i="2"/>
  <c r="K11" i="2"/>
  <c r="M11" i="2" s="1"/>
  <c r="I11" i="2"/>
  <c r="R10" i="2"/>
  <c r="K10" i="2"/>
  <c r="M10" i="2" s="1"/>
  <c r="N10" i="2" s="1"/>
  <c r="I10" i="2"/>
  <c r="R9" i="2"/>
  <c r="M9" i="2"/>
  <c r="N9" i="2" s="1"/>
  <c r="K9" i="2"/>
  <c r="I9" i="2"/>
  <c r="R8" i="2"/>
  <c r="K8" i="2"/>
  <c r="M8" i="2" s="1"/>
  <c r="I8" i="2"/>
  <c r="I19" i="2" l="1"/>
  <c r="S19" i="2"/>
  <c r="N14" i="2"/>
  <c r="I16" i="2"/>
  <c r="N11" i="2"/>
  <c r="R19" i="2"/>
  <c r="M19" i="2"/>
  <c r="N8" i="2"/>
  <c r="N16" i="2"/>
  <c r="K19" i="2"/>
  <c r="Q19" i="2"/>
  <c r="N19" i="2" l="1"/>
  <c r="O13" i="1" l="1"/>
  <c r="R13" i="1" s="1"/>
  <c r="L13" i="1"/>
  <c r="K13" i="1"/>
  <c r="J13" i="1"/>
  <c r="H13" i="1"/>
  <c r="G13" i="1"/>
  <c r="F13" i="1"/>
  <c r="R12" i="1"/>
  <c r="M12" i="1"/>
  <c r="I12" i="1"/>
  <c r="R11" i="1"/>
  <c r="M11" i="1"/>
  <c r="N11" i="1" s="1"/>
  <c r="I11" i="1"/>
  <c r="S13" i="1"/>
  <c r="R10" i="1"/>
  <c r="M10" i="1"/>
  <c r="M13" i="1" s="1"/>
  <c r="I10" i="1"/>
  <c r="I13" i="1" s="1"/>
  <c r="N12" i="1" l="1"/>
  <c r="N10" i="1"/>
  <c r="N13" i="1" s="1"/>
</calcChain>
</file>

<file path=xl/sharedStrings.xml><?xml version="1.0" encoding="utf-8"?>
<sst xmlns="http://schemas.openxmlformats.org/spreadsheetml/2006/main" count="92" uniqueCount="56">
  <si>
    <t xml:space="preserve">  Subprogramul de diagnostic şi de monitorizare a afecţiunilor hematologice maligne prin imunofenotipare, </t>
  </si>
  <si>
    <t xml:space="preserve">    examen citogenetic şi/sau FISH şi examen de biologie moleculară Sindroame mieloproliferative cronice și Sindroame limfoproliferative cronice</t>
  </si>
  <si>
    <t>VALORI DE CONTRACT DUPA  ALOCARE LUNA OCTOMBRIE 2025</t>
  </si>
  <si>
    <t>NT.CRT.</t>
  </si>
  <si>
    <t xml:space="preserve">NR. CONTR </t>
  </si>
  <si>
    <t>DENUMIRE FURNIZOR</t>
  </si>
  <si>
    <t>TRIM.I 2025</t>
  </si>
  <si>
    <t>TRIM.II 2025</t>
  </si>
  <si>
    <t>SEM.I 2025</t>
  </si>
  <si>
    <t>TRIM.III 2025</t>
  </si>
  <si>
    <t>PNO-0001</t>
  </si>
  <si>
    <t>PERSONAL GENETICS SRL</t>
  </si>
  <si>
    <t>PNO-0003</t>
  </si>
  <si>
    <t>MEDLIFE</t>
  </si>
  <si>
    <t>PNO-0005</t>
  </si>
  <si>
    <t>GRAL MEDICAL SRL</t>
  </si>
  <si>
    <t>TOTAL</t>
  </si>
  <si>
    <t>Subprogramul național de testare genetică</t>
  </si>
  <si>
    <t>ALOCARE LUNA OCTOMBRIE   2025</t>
  </si>
  <si>
    <t>TIP</t>
  </si>
  <si>
    <t>SEM.I2025</t>
  </si>
  <si>
    <t>TESTARE GENETICA</t>
  </si>
  <si>
    <t>PNO-0002</t>
  </si>
  <si>
    <t>ONCO TEAM DIAGNOSTIC SA</t>
  </si>
  <si>
    <t>PNO-0004</t>
  </si>
  <si>
    <t xml:space="preserve">CENTRUL MEDICAL UNIREA SRL </t>
  </si>
  <si>
    <t>PNO-0006</t>
  </si>
  <si>
    <t>PATHOTEAM DIAGNOSTIC SRL</t>
  </si>
  <si>
    <t>PNO-0007</t>
  </si>
  <si>
    <t>GENEKOR MEDICAL SRL</t>
  </si>
  <si>
    <t>PNO-0008</t>
  </si>
  <si>
    <t>CLINICA SANTE SRL</t>
  </si>
  <si>
    <t>PNO-0009</t>
  </si>
  <si>
    <t>SANADOR SRL</t>
  </si>
  <si>
    <t>PNO-0010</t>
  </si>
  <si>
    <t>SPITALUL COLTEA</t>
  </si>
  <si>
    <t>PNO-0011</t>
  </si>
  <si>
    <t>INCD "VICTOR BABES"</t>
  </si>
  <si>
    <t>PNO-0012</t>
  </si>
  <si>
    <t>INST ONCOLOGIC.ALEX TRESTIOREANU</t>
  </si>
  <si>
    <t>PROGRAMUL NATIONAL DE PET-CT</t>
  </si>
  <si>
    <t>PP1</t>
  </si>
  <si>
    <t>PET</t>
  </si>
  <si>
    <t>AFFIDEA ROMÂNIA SRL</t>
  </si>
  <si>
    <t>PP2</t>
  </si>
  <si>
    <t xml:space="preserve"> MNT HEALTHCARE EUROPE SRL</t>
  </si>
  <si>
    <t>HG0007</t>
  </si>
  <si>
    <t>PP3</t>
  </si>
  <si>
    <t>SPITALUL COLENTINA</t>
  </si>
  <si>
    <t>PP4</t>
  </si>
  <si>
    <t>GLOBAL MEDICAL ULTRA</t>
  </si>
  <si>
    <t>PP5</t>
  </si>
  <si>
    <t>CDT PROVITA</t>
  </si>
  <si>
    <t>PP6</t>
  </si>
  <si>
    <t xml:space="preserve">INSTITUTUL ONCOLOGIC “PROF DR. ALEXANDRU TREISTOREANU </t>
  </si>
  <si>
    <t xml:space="preserve">TOTAL VALORI DE ONTRACT DUPA  ALOCARE SUME OCTOMBRIE 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</si>
</sst>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l_e_i_-;\-* #,##0.00\ _l_e_i_-;_-* &quot;-&quot;??\ _l_e_i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4" fontId="1" fillId="0" borderId="0" xfId="0" applyNumberFormat="1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14" fontId="3" fillId="0" borderId="0" xfId="0" applyNumberFormat="1" applyFont="1" applyFill="1" applyAlignment="1">
      <alignment horizontal="center" wrapText="1"/>
    </xf>
    <xf numFmtId="14" fontId="3" fillId="0" borderId="0" xfId="0" applyNumberFormat="1" applyFont="1" applyFill="1" applyAlignment="1">
      <alignment horizontal="center" wrapText="1"/>
    </xf>
    <xf numFmtId="0" fontId="0" fillId="0" borderId="0" xfId="0" applyFill="1"/>
    <xf numFmtId="14" fontId="3" fillId="0" borderId="0" xfId="0" applyNumberFormat="1" applyFont="1" applyAlignment="1">
      <alignment horizontal="center" wrapText="1"/>
    </xf>
    <xf numFmtId="0" fontId="4" fillId="0" borderId="2" xfId="0" applyFont="1" applyBorder="1"/>
    <xf numFmtId="0" fontId="0" fillId="0" borderId="1" xfId="0" applyBorder="1"/>
    <xf numFmtId="0" fontId="4" fillId="0" borderId="0" xfId="0" applyFont="1"/>
    <xf numFmtId="4" fontId="0" fillId="0" borderId="1" xfId="0" applyNumberFormat="1" applyBorder="1"/>
    <xf numFmtId="0" fontId="0" fillId="0" borderId="2" xfId="0" applyBorder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4" fontId="4" fillId="0" borderId="1" xfId="0" applyNumberFormat="1" applyFont="1" applyBorder="1"/>
    <xf numFmtId="164" fontId="0" fillId="0" borderId="0" xfId="1" applyFont="1"/>
    <xf numFmtId="43" fontId="0" fillId="0" borderId="0" xfId="0" applyNumberFormat="1"/>
    <xf numFmtId="0" fontId="4" fillId="0" borderId="1" xfId="0" applyFont="1" applyFill="1" applyBorder="1"/>
    <xf numFmtId="0" fontId="4" fillId="0" borderId="2" xfId="0" applyFont="1" applyFill="1" applyBorder="1"/>
    <xf numFmtId="17" fontId="4" fillId="0" borderId="1" xfId="0" applyNumberFormat="1" applyFont="1" applyFill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5" fillId="0" borderId="1" xfId="0" applyFont="1" applyBorder="1"/>
    <xf numFmtId="43" fontId="0" fillId="0" borderId="1" xfId="0" applyNumberFormat="1" applyBorder="1"/>
    <xf numFmtId="43" fontId="0" fillId="0" borderId="1" xfId="0" applyNumberFormat="1" applyFill="1" applyBorder="1"/>
    <xf numFmtId="0" fontId="0" fillId="0" borderId="1" xfId="0" applyFont="1" applyBorder="1"/>
    <xf numFmtId="0" fontId="0" fillId="0" borderId="4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3" fontId="4" fillId="0" borderId="1" xfId="0" applyNumberFormat="1" applyFont="1" applyBorder="1"/>
    <xf numFmtId="0" fontId="4" fillId="0" borderId="1" xfId="0" applyFont="1" applyFill="1" applyBorder="1" applyAlignment="1">
      <alignment horizontal="center"/>
    </xf>
    <xf numFmtId="17" fontId="4" fillId="0" borderId="1" xfId="0" applyNumberFormat="1" applyFont="1" applyFill="1" applyBorder="1" applyAlignment="1">
      <alignment horizontal="center" wrapText="1"/>
    </xf>
    <xf numFmtId="0" fontId="7" fillId="2" borderId="0" xfId="2" applyFont="1" applyFill="1" applyAlignment="1">
      <alignment horizontal="center" vertical="center" wrapText="1"/>
    </xf>
    <xf numFmtId="0" fontId="8" fillId="2" borderId="0" xfId="2" applyFont="1" applyFill="1"/>
    <xf numFmtId="14" fontId="7" fillId="2" borderId="0" xfId="0" applyNumberFormat="1" applyFont="1" applyFill="1" applyAlignment="1">
      <alignment horizontal="center"/>
    </xf>
    <xf numFmtId="14" fontId="7" fillId="0" borderId="0" xfId="3" applyNumberFormat="1" applyFont="1" applyAlignment="1">
      <alignment horizontal="center"/>
    </xf>
    <xf numFmtId="49" fontId="7" fillId="2" borderId="0" xfId="4" applyNumberFormat="1" applyFont="1" applyFill="1"/>
    <xf numFmtId="0" fontId="8" fillId="2" borderId="1" xfId="2" applyFont="1" applyFill="1" applyBorder="1" applyAlignment="1">
      <alignment horizontal="center"/>
    </xf>
    <xf numFmtId="0" fontId="8" fillId="2" borderId="1" xfId="5" applyFont="1" applyFill="1" applyBorder="1" applyAlignment="1">
      <alignment horizontal="center" wrapText="1"/>
    </xf>
    <xf numFmtId="164" fontId="8" fillId="2" borderId="1" xfId="1" applyFont="1" applyFill="1" applyBorder="1"/>
    <xf numFmtId="0" fontId="8" fillId="0" borderId="1" xfId="5" applyFont="1" applyFill="1" applyBorder="1" applyAlignment="1">
      <alignment horizontal="center" wrapText="1"/>
    </xf>
    <xf numFmtId="164" fontId="8" fillId="2" borderId="0" xfId="1" applyFont="1" applyFill="1"/>
    <xf numFmtId="43" fontId="8" fillId="2" borderId="0" xfId="2" applyNumberFormat="1" applyFont="1" applyFill="1"/>
    <xf numFmtId="0" fontId="9" fillId="0" borderId="0" xfId="0" applyFont="1" applyAlignment="1">
      <alignment wrapText="1"/>
    </xf>
    <xf numFmtId="0" fontId="7" fillId="2" borderId="1" xfId="2" applyFont="1" applyFill="1" applyBorder="1" applyAlignment="1">
      <alignment horizontal="center"/>
    </xf>
    <xf numFmtId="0" fontId="7" fillId="2" borderId="1" xfId="5" applyFont="1" applyFill="1" applyBorder="1" applyAlignment="1">
      <alignment horizontal="center" wrapText="1"/>
    </xf>
    <xf numFmtId="164" fontId="7" fillId="2" borderId="1" xfId="1" applyFont="1" applyFill="1" applyBorder="1"/>
    <xf numFmtId="0" fontId="7" fillId="0" borderId="1" xfId="2" applyFont="1" applyFill="1" applyBorder="1" applyAlignment="1">
      <alignment horizontal="center" vertical="center" wrapText="1"/>
    </xf>
    <xf numFmtId="17" fontId="7" fillId="0" borderId="1" xfId="2" applyNumberFormat="1" applyFont="1" applyFill="1" applyBorder="1" applyAlignment="1">
      <alignment horizontal="center" vertical="center" wrapText="1"/>
    </xf>
    <xf numFmtId="0" fontId="8" fillId="0" borderId="0" xfId="2" applyFont="1" applyFill="1" applyAlignment="1">
      <alignment vertical="center"/>
    </xf>
  </cellXfs>
  <cellStyles count="6">
    <cellStyle name="Comma 16" xfId="1" xr:uid="{0D25D151-4657-4C41-ABE0-6D3EE69DC83B}"/>
    <cellStyle name="Normal" xfId="0" builtinId="0"/>
    <cellStyle name="Normal 2 2 3" xfId="2" xr:uid="{8CF665AA-FD44-42C2-9077-1A1E366C5045}"/>
    <cellStyle name="Normal 4 2" xfId="4" xr:uid="{16C665F9-B084-4A11-B655-F53BC51BF2FB}"/>
    <cellStyle name="Normal 5" xfId="3" xr:uid="{82EEAB50-8561-4F19-B11F-5D1A7726FD6F}"/>
    <cellStyle name="Normal_PLAFON RAPORTAT TRIM.II,III 2004 10" xfId="5" xr:uid="{45FB3B8B-ACF9-4B64-8BF8-7179C53B87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IUNIE%202025/SUPLIMENTARE%20PNS/25.06.2025%20-%20VALORI%20CONTRACTE%20AHM%20SI%20TESTARE%20GENETICA%20DUPA%20SUPLIMENTARE%20LUNA%20MAI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MARTIE%202025/REGULARIZARE%20FEB/PNS/18.03.2025-%20%20valori%20contracte%20PNS%20dupa%20REGULARIZARE%20FEB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 AHM"/>
      <sheetName val="NECONS-SUPL"/>
      <sheetName val="SUPLIMENTARE MAI 2025 AHM "/>
      <sheetName val="TOTAL AHM"/>
      <sheetName val="REG TG"/>
      <sheetName val="NECONS -SUPL"/>
      <sheetName val="SUPLIMENTARE MAI 2025 - TG"/>
      <sheetName val="TOTAL TG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H8">
            <v>766548</v>
          </cell>
        </row>
        <row r="9">
          <cell r="H9">
            <v>1256658</v>
          </cell>
        </row>
        <row r="10">
          <cell r="H10">
            <v>138668</v>
          </cell>
        </row>
        <row r="11">
          <cell r="H11">
            <v>580896</v>
          </cell>
        </row>
        <row r="12">
          <cell r="H12">
            <v>543450</v>
          </cell>
        </row>
        <row r="13">
          <cell r="H13">
            <v>919914</v>
          </cell>
        </row>
        <row r="14">
          <cell r="H14">
            <v>150104</v>
          </cell>
        </row>
        <row r="15">
          <cell r="H15">
            <v>118910</v>
          </cell>
        </row>
        <row r="16">
          <cell r="H16">
            <v>12080</v>
          </cell>
        </row>
        <row r="17">
          <cell r="H17">
            <v>9930</v>
          </cell>
        </row>
        <row r="18">
          <cell r="H18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CONSUMAT HG FEB 2025"/>
      <sheetName val="REG FEB 2025"/>
      <sheetName val="NECONSUMAT PET CT FEB 2025"/>
      <sheetName val="TOTAL HG"/>
      <sheetName val="REG FEB  PET CT 2025"/>
      <sheetName val="TOTAL PET-CT"/>
      <sheetName val="NECONS TG FEB 2025"/>
      <sheetName val="REG TG IAN 2025"/>
      <sheetName val="TOTAL TG"/>
      <sheetName val="NECONSUMAT AHM  FEB 2025"/>
      <sheetName val="REG AHM FEB 2025"/>
      <sheetName val="TOTAL AH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06B52-E9FA-44DD-8009-892252E80D51}">
  <dimension ref="A1:S15"/>
  <sheetViews>
    <sheetView topLeftCell="F1" workbookViewId="0">
      <selection activeCell="J12" sqref="J12"/>
    </sheetView>
  </sheetViews>
  <sheetFormatPr defaultRowHeight="15" x14ac:dyDescent="0.25"/>
  <cols>
    <col min="4" max="4" width="15.85546875" customWidth="1"/>
    <col min="5" max="5" width="25.7109375" customWidth="1"/>
    <col min="6" max="6" width="19.140625" customWidth="1"/>
    <col min="7" max="7" width="16.7109375" customWidth="1"/>
    <col min="8" max="8" width="17.42578125" customWidth="1"/>
    <col min="9" max="9" width="16.5703125" customWidth="1"/>
    <col min="10" max="12" width="14.85546875" customWidth="1"/>
    <col min="13" max="13" width="19" customWidth="1"/>
    <col min="14" max="14" width="18" customWidth="1"/>
    <col min="15" max="19" width="14.85546875" customWidth="1"/>
    <col min="21" max="21" width="14.42578125" bestFit="1" customWidth="1"/>
  </cols>
  <sheetData>
    <row r="1" spans="1:19" ht="18.75" x14ac:dyDescent="0.3">
      <c r="A1" s="1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s="4" customFormat="1" ht="15.75" x14ac:dyDescent="0.25">
      <c r="A2" s="4" t="s">
        <v>0</v>
      </c>
    </row>
    <row r="3" spans="1:19" ht="15.75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5.7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.7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s="9" customFormat="1" ht="15.75" x14ac:dyDescent="0.25">
      <c r="A6" s="6"/>
      <c r="B6" s="6"/>
      <c r="C6" s="6"/>
      <c r="D6" s="7" t="s">
        <v>2</v>
      </c>
      <c r="E6" s="7"/>
      <c r="F6" s="7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s="9" customFormat="1" ht="15.75" x14ac:dyDescent="0.25">
      <c r="A7" s="6"/>
      <c r="B7" s="6"/>
      <c r="C7" s="6"/>
      <c r="D7" s="8"/>
      <c r="E7" s="8">
        <v>45930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ht="15.75" x14ac:dyDescent="0.25">
      <c r="A8" s="5"/>
      <c r="B8" s="5"/>
      <c r="C8" s="5"/>
      <c r="D8" s="5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s="9" customFormat="1" ht="15.75" x14ac:dyDescent="0.25">
      <c r="A9" s="6"/>
      <c r="B9" s="6"/>
      <c r="C9" s="21" t="s">
        <v>3</v>
      </c>
      <c r="D9" s="21" t="s">
        <v>4</v>
      </c>
      <c r="E9" s="22" t="s">
        <v>5</v>
      </c>
      <c r="F9" s="23">
        <v>45658</v>
      </c>
      <c r="G9" s="23">
        <v>45689</v>
      </c>
      <c r="H9" s="23">
        <v>45717</v>
      </c>
      <c r="I9" s="23" t="s">
        <v>6</v>
      </c>
      <c r="J9" s="23">
        <v>45748</v>
      </c>
      <c r="K9" s="23">
        <v>45778</v>
      </c>
      <c r="L9" s="23">
        <v>45809</v>
      </c>
      <c r="M9" s="23" t="s">
        <v>7</v>
      </c>
      <c r="N9" s="23" t="s">
        <v>8</v>
      </c>
      <c r="O9" s="23">
        <v>45839</v>
      </c>
      <c r="P9" s="23">
        <v>45870</v>
      </c>
      <c r="Q9" s="23">
        <v>45901</v>
      </c>
      <c r="R9" s="23" t="s">
        <v>9</v>
      </c>
      <c r="S9" s="23">
        <v>45931</v>
      </c>
    </row>
    <row r="10" spans="1:19" ht="15.75" x14ac:dyDescent="0.25">
      <c r="A10" s="5"/>
      <c r="B10" s="5"/>
      <c r="C10" s="12">
        <v>1</v>
      </c>
      <c r="D10" s="12" t="s">
        <v>10</v>
      </c>
      <c r="E10" s="13" t="s">
        <v>11</v>
      </c>
      <c r="F10" s="14">
        <v>701600</v>
      </c>
      <c r="G10" s="14">
        <v>927200</v>
      </c>
      <c r="H10" s="14">
        <v>1071500</v>
      </c>
      <c r="I10" s="14">
        <f>F10+G10+H10</f>
        <v>2700300</v>
      </c>
      <c r="J10" s="14">
        <v>846800</v>
      </c>
      <c r="K10" s="14">
        <v>875500</v>
      </c>
      <c r="L10" s="14">
        <v>770600</v>
      </c>
      <c r="M10" s="14">
        <f>J10+K10+L10</f>
        <v>2492900</v>
      </c>
      <c r="N10" s="14">
        <f>M10+I10</f>
        <v>5193200</v>
      </c>
      <c r="O10" s="14">
        <v>1014500</v>
      </c>
      <c r="P10" s="14">
        <v>718700</v>
      </c>
      <c r="Q10" s="14">
        <v>310262.6340100065</v>
      </c>
      <c r="R10" s="14">
        <f>O10+P10+Q10</f>
        <v>2043462.6340100064</v>
      </c>
      <c r="S10" s="14">
        <v>832399.95192885469</v>
      </c>
    </row>
    <row r="11" spans="1:19" ht="15.75" x14ac:dyDescent="0.25">
      <c r="A11" s="5"/>
      <c r="B11" s="5"/>
      <c r="C11" s="15">
        <v>2</v>
      </c>
      <c r="D11" s="12" t="s">
        <v>12</v>
      </c>
      <c r="E11" s="11" t="s">
        <v>13</v>
      </c>
      <c r="F11" s="14">
        <v>396400</v>
      </c>
      <c r="G11" s="14">
        <v>462200</v>
      </c>
      <c r="H11" s="14">
        <v>593200</v>
      </c>
      <c r="I11" s="14">
        <f t="shared" ref="I11:I12" si="0">F11+G11+H11</f>
        <v>1451800</v>
      </c>
      <c r="J11" s="14">
        <v>381700</v>
      </c>
      <c r="K11" s="14">
        <v>562700</v>
      </c>
      <c r="L11" s="14">
        <v>440000</v>
      </c>
      <c r="M11" s="14">
        <f t="shared" ref="M11:M12" si="1">J11+K11+L11</f>
        <v>1384400</v>
      </c>
      <c r="N11" s="14">
        <f t="shared" ref="N11:N12" si="2">M11+I11</f>
        <v>2836200</v>
      </c>
      <c r="O11" s="14">
        <v>527400</v>
      </c>
      <c r="P11" s="14">
        <v>361900</v>
      </c>
      <c r="Q11" s="14">
        <v>198919.50257509327</v>
      </c>
      <c r="R11" s="14">
        <f t="shared" ref="R11:R13" si="3">O11+P11+Q11</f>
        <v>1088219.5025750932</v>
      </c>
      <c r="S11" s="14">
        <v>447722.62949164765</v>
      </c>
    </row>
    <row r="12" spans="1:19" ht="15.75" x14ac:dyDescent="0.25">
      <c r="A12" s="5"/>
      <c r="B12" s="5"/>
      <c r="C12" s="15">
        <v>3</v>
      </c>
      <c r="D12" s="12" t="s">
        <v>14</v>
      </c>
      <c r="E12" s="11" t="s">
        <v>15</v>
      </c>
      <c r="F12" s="14">
        <v>0</v>
      </c>
      <c r="G12" s="14">
        <v>9000</v>
      </c>
      <c r="H12" s="14">
        <v>22600</v>
      </c>
      <c r="I12" s="14">
        <f t="shared" si="0"/>
        <v>31600</v>
      </c>
      <c r="J12" s="14">
        <v>24600.00000000032</v>
      </c>
      <c r="K12" s="14">
        <v>35600</v>
      </c>
      <c r="L12" s="14">
        <v>29600</v>
      </c>
      <c r="M12" s="14">
        <f t="shared" si="1"/>
        <v>89800.00000000032</v>
      </c>
      <c r="N12" s="14">
        <f t="shared" si="2"/>
        <v>121400.00000000032</v>
      </c>
      <c r="O12" s="14">
        <v>20600</v>
      </c>
      <c r="P12" s="14">
        <v>23400</v>
      </c>
      <c r="Q12" s="14">
        <v>123150.86341490016</v>
      </c>
      <c r="R12" s="14">
        <f t="shared" si="3"/>
        <v>167150.86341490014</v>
      </c>
      <c r="S12" s="14">
        <v>19877.418579497695</v>
      </c>
    </row>
    <row r="13" spans="1:19" ht="15.75" x14ac:dyDescent="0.25">
      <c r="A13" s="5"/>
      <c r="B13" s="5"/>
      <c r="C13" s="16" t="s">
        <v>16</v>
      </c>
      <c r="D13" s="17"/>
      <c r="E13" s="17"/>
      <c r="F13" s="18">
        <f t="shared" ref="F13:O13" si="4">SUM(F10:F12)</f>
        <v>1098000</v>
      </c>
      <c r="G13" s="18">
        <f t="shared" si="4"/>
        <v>1398400</v>
      </c>
      <c r="H13" s="18">
        <f t="shared" si="4"/>
        <v>1687300</v>
      </c>
      <c r="I13" s="18">
        <f t="shared" si="4"/>
        <v>4183700</v>
      </c>
      <c r="J13" s="18">
        <f t="shared" si="4"/>
        <v>1253100.0000000002</v>
      </c>
      <c r="K13" s="18">
        <f t="shared" si="4"/>
        <v>1473800</v>
      </c>
      <c r="L13" s="18">
        <f t="shared" si="4"/>
        <v>1240200</v>
      </c>
      <c r="M13" s="18">
        <f t="shared" si="4"/>
        <v>3967100.0000000005</v>
      </c>
      <c r="N13" s="18">
        <f t="shared" si="4"/>
        <v>8150800</v>
      </c>
      <c r="O13" s="18">
        <f t="shared" si="4"/>
        <v>1562500</v>
      </c>
      <c r="P13" s="18">
        <v>1104000</v>
      </c>
      <c r="Q13" s="18">
        <v>632332.99999999988</v>
      </c>
      <c r="R13" s="14">
        <f t="shared" si="3"/>
        <v>3298833</v>
      </c>
      <c r="S13" s="14">
        <f>SUM(S10:S12)</f>
        <v>1300000</v>
      </c>
    </row>
    <row r="14" spans="1:19" x14ac:dyDescent="0.25">
      <c r="F14" s="20"/>
    </row>
    <row r="15" spans="1:19" x14ac:dyDescent="0.25">
      <c r="F15" s="20"/>
    </row>
  </sheetData>
  <mergeCells count="2">
    <mergeCell ref="D6:F6"/>
    <mergeCell ref="C13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FCBA6-FED5-48E2-80FB-5CE80955E142}">
  <dimension ref="B1:T27"/>
  <sheetViews>
    <sheetView topLeftCell="G1" workbookViewId="0">
      <selection activeCell="N12" sqref="N12"/>
    </sheetView>
  </sheetViews>
  <sheetFormatPr defaultRowHeight="15" x14ac:dyDescent="0.25"/>
  <cols>
    <col min="3" max="3" width="17.28515625" customWidth="1"/>
    <col min="4" max="4" width="17.7109375" customWidth="1"/>
    <col min="5" max="5" width="35.42578125" customWidth="1"/>
    <col min="6" max="8" width="16.42578125" customWidth="1"/>
    <col min="9" max="19" width="18.42578125" customWidth="1"/>
    <col min="20" max="20" width="12.28515625" bestFit="1" customWidth="1"/>
    <col min="21" max="21" width="17" bestFit="1" customWidth="1"/>
  </cols>
  <sheetData>
    <row r="1" spans="2:19" ht="18.75" x14ac:dyDescent="0.3">
      <c r="D1" s="24"/>
      <c r="E1" s="25"/>
    </row>
    <row r="2" spans="2:19" ht="15.75" x14ac:dyDescent="0.25">
      <c r="C2" s="26" t="s">
        <v>17</v>
      </c>
      <c r="D2" s="26"/>
      <c r="E2" s="26"/>
    </row>
    <row r="3" spans="2:19" ht="15.75" x14ac:dyDescent="0.25">
      <c r="D3" s="27"/>
      <c r="E3" s="27"/>
    </row>
    <row r="4" spans="2:19" s="9" customFormat="1" ht="15.75" x14ac:dyDescent="0.25">
      <c r="C4" s="28" t="s">
        <v>18</v>
      </c>
      <c r="D4" s="28"/>
      <c r="E4" s="28"/>
    </row>
    <row r="5" spans="2:19" s="9" customFormat="1" ht="15.75" x14ac:dyDescent="0.25">
      <c r="C5" s="29">
        <v>45898</v>
      </c>
      <c r="D5" s="29"/>
      <c r="E5" s="29"/>
    </row>
    <row r="6" spans="2:19" ht="15.75" x14ac:dyDescent="0.25">
      <c r="D6" s="27"/>
      <c r="E6" s="27"/>
    </row>
    <row r="7" spans="2:19" s="9" customFormat="1" x14ac:dyDescent="0.25">
      <c r="B7" s="21" t="s">
        <v>3</v>
      </c>
      <c r="C7" s="21" t="s">
        <v>4</v>
      </c>
      <c r="D7" s="39" t="s">
        <v>19</v>
      </c>
      <c r="E7" s="21" t="s">
        <v>5</v>
      </c>
      <c r="F7" s="40">
        <v>45658</v>
      </c>
      <c r="G7" s="40">
        <v>45689</v>
      </c>
      <c r="H7" s="40">
        <v>45717</v>
      </c>
      <c r="I7" s="40" t="s">
        <v>6</v>
      </c>
      <c r="J7" s="40">
        <v>45748</v>
      </c>
      <c r="K7" s="40">
        <v>45778</v>
      </c>
      <c r="L7" s="40">
        <v>45809</v>
      </c>
      <c r="M7" s="40" t="s">
        <v>7</v>
      </c>
      <c r="N7" s="40" t="s">
        <v>20</v>
      </c>
      <c r="O7" s="40">
        <v>45839</v>
      </c>
      <c r="P7" s="40">
        <v>45870</v>
      </c>
      <c r="Q7" s="40">
        <v>45901</v>
      </c>
      <c r="R7" s="40" t="s">
        <v>9</v>
      </c>
      <c r="S7" s="40">
        <v>45931</v>
      </c>
    </row>
    <row r="8" spans="2:19" x14ac:dyDescent="0.25">
      <c r="B8" s="12">
        <v>1</v>
      </c>
      <c r="C8" s="12" t="s">
        <v>10</v>
      </c>
      <c r="D8" s="12" t="s">
        <v>21</v>
      </c>
      <c r="E8" s="30" t="s">
        <v>11</v>
      </c>
      <c r="F8" s="31">
        <v>861772</v>
      </c>
      <c r="G8" s="31">
        <v>988110</v>
      </c>
      <c r="H8" s="31">
        <v>924080</v>
      </c>
      <c r="I8" s="31">
        <f>F8+G8+H8</f>
        <v>2773962</v>
      </c>
      <c r="J8" s="31">
        <v>905786</v>
      </c>
      <c r="K8" s="31">
        <f>'[1]SUPLIMENTARE MAI 2025 - TG'!H8</f>
        <v>766548</v>
      </c>
      <c r="L8" s="31">
        <v>727994</v>
      </c>
      <c r="M8" s="31">
        <f>J8+K8+L8</f>
        <v>2400328</v>
      </c>
      <c r="N8" s="31">
        <f>I8+M8</f>
        <v>5174290</v>
      </c>
      <c r="O8" s="32">
        <v>774340</v>
      </c>
      <c r="P8" s="31">
        <v>713664</v>
      </c>
      <c r="Q8" s="31">
        <v>99248.114437355573</v>
      </c>
      <c r="R8" s="31">
        <f>Q8+P8+O8</f>
        <v>1587252.1144373557</v>
      </c>
      <c r="S8" s="31">
        <v>903141.68834529584</v>
      </c>
    </row>
    <row r="9" spans="2:19" x14ac:dyDescent="0.25">
      <c r="B9" s="12">
        <v>2</v>
      </c>
      <c r="C9" s="12" t="s">
        <v>22</v>
      </c>
      <c r="D9" s="12" t="s">
        <v>21</v>
      </c>
      <c r="E9" s="30" t="s">
        <v>23</v>
      </c>
      <c r="F9" s="31">
        <v>1022828</v>
      </c>
      <c r="G9" s="31">
        <v>1194284</v>
      </c>
      <c r="H9" s="31">
        <v>1285056</v>
      </c>
      <c r="I9" s="31">
        <f t="shared" ref="I9:I16" si="0">F9+G9+H9</f>
        <v>3502168</v>
      </c>
      <c r="J9" s="31">
        <v>1105318</v>
      </c>
      <c r="K9" s="31">
        <f>'[1]SUPLIMENTARE MAI 2025 - TG'!H9</f>
        <v>1256658</v>
      </c>
      <c r="L9" s="31">
        <v>1075012</v>
      </c>
      <c r="M9" s="31">
        <f t="shared" ref="M9:M18" si="1">J9+K9+L9</f>
        <v>3436988</v>
      </c>
      <c r="N9" s="31">
        <f t="shared" ref="N9:N18" si="2">I9+M9</f>
        <v>6939156</v>
      </c>
      <c r="O9" s="32">
        <v>1153812</v>
      </c>
      <c r="P9" s="31">
        <v>1251578</v>
      </c>
      <c r="Q9" s="31">
        <v>135024.67193317733</v>
      </c>
      <c r="R9" s="31">
        <f t="shared" ref="R9:R18" si="3">Q9+P9+O9</f>
        <v>2540414.6719331774</v>
      </c>
      <c r="S9" s="31">
        <v>1266748.2178451268</v>
      </c>
    </row>
    <row r="10" spans="2:19" x14ac:dyDescent="0.25">
      <c r="B10" s="12">
        <v>3</v>
      </c>
      <c r="C10" s="12" t="s">
        <v>24</v>
      </c>
      <c r="D10" s="12" t="s">
        <v>21</v>
      </c>
      <c r="E10" s="30" t="s">
        <v>25</v>
      </c>
      <c r="F10" s="31">
        <v>135212</v>
      </c>
      <c r="G10" s="31">
        <v>265190</v>
      </c>
      <c r="H10" s="31">
        <v>139344</v>
      </c>
      <c r="I10" s="31">
        <f t="shared" si="0"/>
        <v>539746</v>
      </c>
      <c r="J10" s="31">
        <v>95688</v>
      </c>
      <c r="K10" s="31">
        <f>'[1]SUPLIMENTARE MAI 2025 - TG'!H10</f>
        <v>138668</v>
      </c>
      <c r="L10" s="31">
        <v>95128</v>
      </c>
      <c r="M10" s="31">
        <f t="shared" si="1"/>
        <v>329484</v>
      </c>
      <c r="N10" s="31">
        <f t="shared" si="2"/>
        <v>869230</v>
      </c>
      <c r="O10" s="32">
        <v>110560</v>
      </c>
      <c r="P10" s="31">
        <v>91996</v>
      </c>
      <c r="Q10" s="31">
        <v>16347.009318881257</v>
      </c>
      <c r="R10" s="31">
        <f t="shared" si="3"/>
        <v>218903.00931888126</v>
      </c>
      <c r="S10" s="31">
        <v>145291.48932557632</v>
      </c>
    </row>
    <row r="11" spans="2:19" x14ac:dyDescent="0.25">
      <c r="B11" s="12">
        <v>4</v>
      </c>
      <c r="C11" s="12" t="s">
        <v>14</v>
      </c>
      <c r="D11" s="12" t="s">
        <v>21</v>
      </c>
      <c r="E11" s="30" t="s">
        <v>15</v>
      </c>
      <c r="F11" s="31">
        <v>611238</v>
      </c>
      <c r="G11" s="31">
        <v>807536</v>
      </c>
      <c r="H11" s="31">
        <v>770010</v>
      </c>
      <c r="I11" s="31">
        <f t="shared" si="0"/>
        <v>2188784</v>
      </c>
      <c r="J11" s="31">
        <v>608142</v>
      </c>
      <c r="K11" s="31">
        <f>'[1]SUPLIMENTARE MAI 2025 - TG'!H11</f>
        <v>580896</v>
      </c>
      <c r="L11" s="31">
        <v>713912</v>
      </c>
      <c r="M11" s="31">
        <f t="shared" si="1"/>
        <v>1902950</v>
      </c>
      <c r="N11" s="31">
        <f t="shared" si="2"/>
        <v>4091734</v>
      </c>
      <c r="O11" s="32">
        <v>693158</v>
      </c>
      <c r="P11" s="31">
        <v>526762</v>
      </c>
      <c r="Q11" s="31">
        <v>79832.080459935663</v>
      </c>
      <c r="R11" s="31">
        <f t="shared" si="3"/>
        <v>1299752.0804599356</v>
      </c>
      <c r="S11" s="31">
        <v>720048.70416496845</v>
      </c>
    </row>
    <row r="12" spans="2:19" x14ac:dyDescent="0.25">
      <c r="B12" s="15">
        <v>5</v>
      </c>
      <c r="C12" s="12" t="s">
        <v>26</v>
      </c>
      <c r="D12" s="12" t="s">
        <v>21</v>
      </c>
      <c r="E12" s="30" t="s">
        <v>27</v>
      </c>
      <c r="F12" s="31">
        <v>281800</v>
      </c>
      <c r="G12" s="31">
        <v>302734</v>
      </c>
      <c r="H12" s="31">
        <v>326122</v>
      </c>
      <c r="I12" s="31">
        <f t="shared" si="0"/>
        <v>910656</v>
      </c>
      <c r="J12" s="31">
        <v>382226</v>
      </c>
      <c r="K12" s="31">
        <f>'[1]SUPLIMENTARE MAI 2025 - TG'!H12</f>
        <v>543450</v>
      </c>
      <c r="L12" s="31">
        <v>342436</v>
      </c>
      <c r="M12" s="31">
        <f t="shared" si="1"/>
        <v>1268112</v>
      </c>
      <c r="N12" s="31">
        <f t="shared" si="2"/>
        <v>2178768</v>
      </c>
      <c r="O12" s="32">
        <v>421978</v>
      </c>
      <c r="P12" s="31">
        <v>426852</v>
      </c>
      <c r="Q12" s="31">
        <v>43391.358452365457</v>
      </c>
      <c r="R12" s="31">
        <f t="shared" si="3"/>
        <v>892221.3584523655</v>
      </c>
      <c r="S12" s="31">
        <v>410421.6909897463</v>
      </c>
    </row>
    <row r="13" spans="2:19" x14ac:dyDescent="0.25">
      <c r="B13" s="15">
        <v>6</v>
      </c>
      <c r="C13" s="12" t="s">
        <v>28</v>
      </c>
      <c r="D13" s="12" t="s">
        <v>21</v>
      </c>
      <c r="E13" s="33" t="s">
        <v>29</v>
      </c>
      <c r="F13" s="31">
        <v>316618</v>
      </c>
      <c r="G13" s="31">
        <v>943532</v>
      </c>
      <c r="H13" s="31">
        <v>978640</v>
      </c>
      <c r="I13" s="31">
        <f t="shared" si="0"/>
        <v>2238790</v>
      </c>
      <c r="J13" s="31">
        <v>820818</v>
      </c>
      <c r="K13" s="31">
        <f>'[1]SUPLIMENTARE MAI 2025 - TG'!H13</f>
        <v>919914</v>
      </c>
      <c r="L13" s="31">
        <v>780790</v>
      </c>
      <c r="M13" s="31">
        <f t="shared" si="1"/>
        <v>2521522</v>
      </c>
      <c r="N13" s="31">
        <f t="shared" si="2"/>
        <v>4760312</v>
      </c>
      <c r="O13" s="32">
        <v>856072</v>
      </c>
      <c r="P13" s="31">
        <v>686620</v>
      </c>
      <c r="Q13" s="31">
        <v>93704.856741154334</v>
      </c>
      <c r="R13" s="31">
        <f t="shared" si="3"/>
        <v>1636396.8567411543</v>
      </c>
      <c r="S13" s="31">
        <v>854436.2758844255</v>
      </c>
    </row>
    <row r="14" spans="2:19" x14ac:dyDescent="0.25">
      <c r="B14" s="15">
        <v>7</v>
      </c>
      <c r="C14" s="12" t="s">
        <v>30</v>
      </c>
      <c r="D14" s="12" t="s">
        <v>21</v>
      </c>
      <c r="E14" s="34" t="s">
        <v>31</v>
      </c>
      <c r="F14" s="31"/>
      <c r="G14" s="31">
        <v>39738</v>
      </c>
      <c r="H14" s="31">
        <v>63250</v>
      </c>
      <c r="I14" s="31">
        <f t="shared" si="0"/>
        <v>102988</v>
      </c>
      <c r="J14" s="31">
        <v>126116</v>
      </c>
      <c r="K14" s="31">
        <f>'[1]SUPLIMENTARE MAI 2025 - TG'!H14</f>
        <v>150104</v>
      </c>
      <c r="L14" s="31">
        <v>112336</v>
      </c>
      <c r="M14" s="31">
        <f t="shared" si="1"/>
        <v>388556</v>
      </c>
      <c r="N14" s="31">
        <f t="shared" si="2"/>
        <v>491544</v>
      </c>
      <c r="O14" s="32">
        <v>145194</v>
      </c>
      <c r="P14" s="31">
        <v>62236</v>
      </c>
      <c r="Q14" s="31">
        <v>18591.058833474697</v>
      </c>
      <c r="R14" s="31">
        <f t="shared" si="3"/>
        <v>226021.0588334747</v>
      </c>
      <c r="S14" s="31">
        <v>94753.032284294983</v>
      </c>
    </row>
    <row r="15" spans="2:19" x14ac:dyDescent="0.25">
      <c r="B15" s="15">
        <v>8</v>
      </c>
      <c r="C15" s="12" t="s">
        <v>32</v>
      </c>
      <c r="D15" s="12" t="s">
        <v>21</v>
      </c>
      <c r="E15" s="33" t="s">
        <v>33</v>
      </c>
      <c r="F15" s="31"/>
      <c r="G15" s="31"/>
      <c r="H15" s="31">
        <v>60282</v>
      </c>
      <c r="I15" s="31">
        <f t="shared" si="0"/>
        <v>60282</v>
      </c>
      <c r="J15" s="31">
        <v>91689.995015625027</v>
      </c>
      <c r="K15" s="31">
        <f>'[1]SUPLIMENTARE MAI 2025 - TG'!H15</f>
        <v>118910</v>
      </c>
      <c r="L15" s="31">
        <v>74328</v>
      </c>
      <c r="M15" s="31">
        <f t="shared" si="1"/>
        <v>284927.99501562503</v>
      </c>
      <c r="N15" s="31">
        <f t="shared" si="2"/>
        <v>345209.99501562503</v>
      </c>
      <c r="O15" s="32">
        <v>127682</v>
      </c>
      <c r="P15" s="31">
        <v>100734</v>
      </c>
      <c r="Q15" s="31">
        <v>13807.190557520846</v>
      </c>
      <c r="R15" s="31">
        <f t="shared" si="3"/>
        <v>242223.19055752084</v>
      </c>
      <c r="S15" s="31">
        <v>77760.835774758947</v>
      </c>
    </row>
    <row r="16" spans="2:19" x14ac:dyDescent="0.25">
      <c r="B16" s="15">
        <v>9</v>
      </c>
      <c r="C16" s="12" t="s">
        <v>34</v>
      </c>
      <c r="D16" s="12" t="s">
        <v>21</v>
      </c>
      <c r="E16" s="33" t="s">
        <v>35</v>
      </c>
      <c r="F16" s="31"/>
      <c r="G16" s="31">
        <f>'[2]NECONS TG FEB 2025'!F14</f>
        <v>0</v>
      </c>
      <c r="H16" s="31">
        <v>13810</v>
      </c>
      <c r="I16" s="31">
        <f t="shared" si="0"/>
        <v>13810</v>
      </c>
      <c r="J16" s="31">
        <v>22150</v>
      </c>
      <c r="K16" s="31">
        <f>'[1]SUPLIMENTARE MAI 2025 - TG'!H16</f>
        <v>12080</v>
      </c>
      <c r="L16" s="31">
        <v>15540</v>
      </c>
      <c r="M16" s="31">
        <f t="shared" si="1"/>
        <v>49770</v>
      </c>
      <c r="N16" s="31">
        <f t="shared" si="2"/>
        <v>63580</v>
      </c>
      <c r="O16" s="32">
        <v>12950</v>
      </c>
      <c r="P16" s="31">
        <v>23590</v>
      </c>
      <c r="Q16" s="31">
        <v>2234.4727855504439</v>
      </c>
      <c r="R16" s="31">
        <f t="shared" si="3"/>
        <v>38774.472785550446</v>
      </c>
      <c r="S16" s="31">
        <v>13572.283936603671</v>
      </c>
    </row>
    <row r="17" spans="2:20" x14ac:dyDescent="0.25">
      <c r="B17" s="15">
        <v>10</v>
      </c>
      <c r="C17" s="12" t="s">
        <v>36</v>
      </c>
      <c r="D17" s="12" t="s">
        <v>21</v>
      </c>
      <c r="E17" s="33" t="s">
        <v>37</v>
      </c>
      <c r="F17" s="31"/>
      <c r="G17" s="31"/>
      <c r="H17" s="31"/>
      <c r="I17" s="31"/>
      <c r="J17" s="31">
        <v>0</v>
      </c>
      <c r="K17" s="31">
        <f>'[1]SUPLIMENTARE MAI 2025 - TG'!H17</f>
        <v>9930</v>
      </c>
      <c r="L17" s="31">
        <v>11480</v>
      </c>
      <c r="M17" s="31">
        <f t="shared" si="1"/>
        <v>21410</v>
      </c>
      <c r="N17" s="31">
        <f t="shared" si="2"/>
        <v>21410</v>
      </c>
      <c r="O17" s="32">
        <v>9280</v>
      </c>
      <c r="P17" s="31">
        <v>24200</v>
      </c>
      <c r="Q17" s="31">
        <v>1194.7553428031383</v>
      </c>
      <c r="R17" s="31">
        <f t="shared" si="3"/>
        <v>34674.755342803139</v>
      </c>
      <c r="S17" s="31">
        <v>7440.8975757109029</v>
      </c>
    </row>
    <row r="18" spans="2:20" x14ac:dyDescent="0.25">
      <c r="B18" s="15">
        <v>11</v>
      </c>
      <c r="C18" s="12" t="s">
        <v>38</v>
      </c>
      <c r="D18" s="12" t="s">
        <v>21</v>
      </c>
      <c r="E18" s="33" t="s">
        <v>39</v>
      </c>
      <c r="F18" s="31"/>
      <c r="G18" s="31"/>
      <c r="H18" s="31"/>
      <c r="I18" s="31"/>
      <c r="J18" s="31"/>
      <c r="K18" s="31">
        <f>'[1]SUPLIMENTARE MAI 2025 - TG'!H18</f>
        <v>0</v>
      </c>
      <c r="L18" s="31">
        <v>13340</v>
      </c>
      <c r="M18" s="31">
        <f t="shared" si="1"/>
        <v>13340</v>
      </c>
      <c r="N18" s="31">
        <f t="shared" si="2"/>
        <v>13340</v>
      </c>
      <c r="O18" s="32">
        <v>22160</v>
      </c>
      <c r="P18" s="31">
        <v>11600</v>
      </c>
      <c r="Q18" s="31">
        <v>2073.0114696730893</v>
      </c>
      <c r="R18" s="31">
        <f t="shared" si="3"/>
        <v>35833.011469673089</v>
      </c>
      <c r="S18" s="31">
        <v>6384.8838734921383</v>
      </c>
    </row>
    <row r="19" spans="2:20" x14ac:dyDescent="0.25">
      <c r="B19" s="35" t="s">
        <v>16</v>
      </c>
      <c r="C19" s="36"/>
      <c r="D19" s="36"/>
      <c r="E19" s="37"/>
      <c r="F19" s="38">
        <f>SUM(F8:F13)</f>
        <v>3229468</v>
      </c>
      <c r="G19" s="38">
        <f>SUM(G8:G16)</f>
        <v>4541124</v>
      </c>
      <c r="H19" s="38">
        <f>SUM(H8:H16)</f>
        <v>4560594</v>
      </c>
      <c r="I19" s="38">
        <f>SUM(I8:I16)</f>
        <v>12331186</v>
      </c>
      <c r="J19" s="38">
        <f>SUM(J8:J17)</f>
        <v>4157933.9950156249</v>
      </c>
      <c r="K19" s="38">
        <f>SUM(K8:K17)</f>
        <v>4497158</v>
      </c>
      <c r="L19" s="38">
        <f t="shared" ref="L19:S19" si="4">SUM(L8:L18)</f>
        <v>3962296</v>
      </c>
      <c r="M19" s="38">
        <f t="shared" si="4"/>
        <v>12617387.995015625</v>
      </c>
      <c r="N19" s="38">
        <f t="shared" si="4"/>
        <v>24948573.995015625</v>
      </c>
      <c r="O19" s="38">
        <f t="shared" si="4"/>
        <v>4327186</v>
      </c>
      <c r="P19" s="38">
        <f t="shared" si="4"/>
        <v>3919832</v>
      </c>
      <c r="Q19" s="38">
        <f t="shared" si="4"/>
        <v>505448.58033189183</v>
      </c>
      <c r="R19" s="38">
        <f t="shared" si="4"/>
        <v>8752466.5803318936</v>
      </c>
      <c r="S19" s="38">
        <f t="shared" si="4"/>
        <v>4500000</v>
      </c>
    </row>
    <row r="22" spans="2:20" x14ac:dyDescent="0.25">
      <c r="E22" s="19"/>
      <c r="N22" s="20"/>
      <c r="O22" s="20"/>
      <c r="P22" s="20"/>
      <c r="Q22" s="20"/>
      <c r="R22" s="20"/>
      <c r="S22" s="20"/>
    </row>
    <row r="24" spans="2:20" x14ac:dyDescent="0.25">
      <c r="N24" s="20"/>
      <c r="O24" s="20"/>
      <c r="P24" s="20"/>
      <c r="Q24" s="20"/>
      <c r="R24" s="20"/>
      <c r="S24" s="20"/>
    </row>
    <row r="27" spans="2:20" x14ac:dyDescent="0.25">
      <c r="N27" s="20"/>
      <c r="O27" s="20"/>
      <c r="P27" s="20"/>
      <c r="Q27" s="20"/>
      <c r="R27" s="20"/>
      <c r="S27" s="20"/>
      <c r="T27" s="20"/>
    </row>
  </sheetData>
  <mergeCells count="5">
    <mergeCell ref="D1:E1"/>
    <mergeCell ref="C2:E2"/>
    <mergeCell ref="C4:E4"/>
    <mergeCell ref="C5:E5"/>
    <mergeCell ref="B19:E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6930A-67AB-4FD1-8E22-D4DACDF0BAC1}">
  <dimension ref="A3:S22"/>
  <sheetViews>
    <sheetView tabSelected="1" workbookViewId="0">
      <selection activeCell="C25" sqref="C25"/>
    </sheetView>
  </sheetViews>
  <sheetFormatPr defaultRowHeight="16.5" x14ac:dyDescent="0.3"/>
  <cols>
    <col min="1" max="1" width="9.28515625" style="42" customWidth="1"/>
    <col min="2" max="2" width="7" style="42" customWidth="1"/>
    <col min="3" max="3" width="25.7109375" style="42" customWidth="1"/>
    <col min="4" max="4" width="24.42578125" style="42" customWidth="1"/>
    <col min="5" max="5" width="18.5703125" style="42" customWidth="1"/>
    <col min="6" max="6" width="16.7109375" style="42" customWidth="1"/>
    <col min="7" max="17" width="16.28515625" style="42" customWidth="1"/>
    <col min="18" max="19" width="13.42578125" style="42" bestFit="1" customWidth="1"/>
    <col min="20" max="16384" width="9.140625" style="42"/>
  </cols>
  <sheetData>
    <row r="3" spans="1:19" x14ac:dyDescent="0.3">
      <c r="A3" s="41" t="s">
        <v>40</v>
      </c>
      <c r="B3" s="41"/>
      <c r="C3" s="41"/>
      <c r="D3" s="41"/>
    </row>
    <row r="4" spans="1:19" x14ac:dyDescent="0.3">
      <c r="A4" s="43" t="s">
        <v>55</v>
      </c>
      <c r="B4" s="43"/>
      <c r="C4" s="43"/>
      <c r="D4" s="43"/>
    </row>
    <row r="5" spans="1:19" x14ac:dyDescent="0.3">
      <c r="A5" s="44"/>
      <c r="B5" s="44"/>
      <c r="C5" s="44"/>
      <c r="D5" s="44"/>
    </row>
    <row r="6" spans="1:19" x14ac:dyDescent="0.3">
      <c r="C6" s="45"/>
    </row>
    <row r="7" spans="1:19" s="58" customFormat="1" ht="33" x14ac:dyDescent="0.25">
      <c r="A7" s="56" t="s">
        <v>4</v>
      </c>
      <c r="B7" s="56" t="s">
        <v>19</v>
      </c>
      <c r="C7" s="56" t="s">
        <v>5</v>
      </c>
      <c r="D7" s="57">
        <v>45658</v>
      </c>
      <c r="E7" s="57">
        <v>45689</v>
      </c>
      <c r="F7" s="57">
        <v>45717</v>
      </c>
      <c r="G7" s="56" t="s">
        <v>6</v>
      </c>
      <c r="H7" s="57">
        <v>45748</v>
      </c>
      <c r="I7" s="57">
        <v>45778</v>
      </c>
      <c r="J7" s="57">
        <v>45809</v>
      </c>
      <c r="K7" s="57" t="s">
        <v>7</v>
      </c>
      <c r="L7" s="57" t="s">
        <v>8</v>
      </c>
      <c r="M7" s="57">
        <v>45839</v>
      </c>
      <c r="N7" s="57">
        <v>45870</v>
      </c>
      <c r="O7" s="57">
        <v>45901</v>
      </c>
      <c r="P7" s="57" t="s">
        <v>9</v>
      </c>
      <c r="Q7" s="57">
        <v>45931</v>
      </c>
    </row>
    <row r="8" spans="1:19" x14ac:dyDescent="0.3">
      <c r="A8" s="46" t="s">
        <v>41</v>
      </c>
      <c r="B8" s="46" t="s">
        <v>42</v>
      </c>
      <c r="C8" s="47" t="s">
        <v>43</v>
      </c>
      <c r="D8" s="48">
        <v>1156000</v>
      </c>
      <c r="E8" s="48">
        <v>1428000</v>
      </c>
      <c r="F8" s="48">
        <v>1480000</v>
      </c>
      <c r="G8" s="48">
        <f>D8+E8+F8</f>
        <v>4064000</v>
      </c>
      <c r="H8" s="48">
        <v>1408000</v>
      </c>
      <c r="I8" s="48">
        <v>1432000</v>
      </c>
      <c r="J8" s="48">
        <v>1376000</v>
      </c>
      <c r="K8" s="48">
        <f>H8+I8+J8</f>
        <v>4216000</v>
      </c>
      <c r="L8" s="48">
        <f>K8+G8</f>
        <v>8280000</v>
      </c>
      <c r="M8" s="48">
        <v>1568000</v>
      </c>
      <c r="N8" s="48">
        <v>1404000</v>
      </c>
      <c r="O8" s="48">
        <v>1864000</v>
      </c>
      <c r="P8" s="48">
        <f>M8+N8+O8</f>
        <v>4836000</v>
      </c>
      <c r="Q8" s="48">
        <v>136000</v>
      </c>
    </row>
    <row r="9" spans="1:19" ht="33" x14ac:dyDescent="0.3">
      <c r="A9" s="46" t="s">
        <v>44</v>
      </c>
      <c r="B9" s="46" t="s">
        <v>42</v>
      </c>
      <c r="C9" s="47" t="s">
        <v>45</v>
      </c>
      <c r="D9" s="48">
        <v>1300000</v>
      </c>
      <c r="E9" s="48">
        <v>1296000</v>
      </c>
      <c r="F9" s="48">
        <v>1480000</v>
      </c>
      <c r="G9" s="48">
        <f t="shared" ref="G9:G13" si="0">D9+E9+F9</f>
        <v>4076000</v>
      </c>
      <c r="H9" s="48">
        <v>1392000</v>
      </c>
      <c r="I9" s="48">
        <v>1508000</v>
      </c>
      <c r="J9" s="48">
        <v>1500000</v>
      </c>
      <c r="K9" s="48">
        <f t="shared" ref="K9:K14" si="1">H9+I9+J9</f>
        <v>4400000</v>
      </c>
      <c r="L9" s="48">
        <f t="shared" ref="L9:L14" si="2">K9+G9</f>
        <v>8476000</v>
      </c>
      <c r="M9" s="48">
        <v>1484000</v>
      </c>
      <c r="N9" s="48">
        <v>1208000</v>
      </c>
      <c r="O9" s="48">
        <v>1852000</v>
      </c>
      <c r="P9" s="48">
        <f t="shared" ref="P9:P15" si="3">M9+N9+O9</f>
        <v>4544000</v>
      </c>
      <c r="Q9" s="48">
        <v>4000</v>
      </c>
    </row>
    <row r="10" spans="1:19" x14ac:dyDescent="0.3">
      <c r="A10" s="46" t="s">
        <v>46</v>
      </c>
      <c r="B10" s="46" t="s">
        <v>42</v>
      </c>
      <c r="C10" s="49" t="s">
        <v>33</v>
      </c>
      <c r="D10" s="48">
        <v>972000</v>
      </c>
      <c r="E10" s="48">
        <v>1220000</v>
      </c>
      <c r="F10" s="48">
        <v>1340000</v>
      </c>
      <c r="G10" s="48">
        <f t="shared" si="0"/>
        <v>3532000</v>
      </c>
      <c r="H10" s="48">
        <v>1292000</v>
      </c>
      <c r="I10" s="48">
        <v>1396000</v>
      </c>
      <c r="J10" s="48">
        <v>1364000</v>
      </c>
      <c r="K10" s="48">
        <f t="shared" si="1"/>
        <v>4052000</v>
      </c>
      <c r="L10" s="48">
        <f t="shared" si="2"/>
        <v>7584000</v>
      </c>
      <c r="M10" s="48">
        <v>1444000</v>
      </c>
      <c r="N10" s="48">
        <v>1316000</v>
      </c>
      <c r="O10" s="48">
        <v>1520000</v>
      </c>
      <c r="P10" s="48">
        <f t="shared" si="3"/>
        <v>4280000</v>
      </c>
      <c r="Q10" s="48">
        <v>128000</v>
      </c>
    </row>
    <row r="11" spans="1:19" x14ac:dyDescent="0.3">
      <c r="A11" s="46" t="s">
        <v>47</v>
      </c>
      <c r="B11" s="46" t="s">
        <v>42</v>
      </c>
      <c r="C11" s="47" t="s">
        <v>48</v>
      </c>
      <c r="D11" s="48">
        <v>36000</v>
      </c>
      <c r="E11" s="48">
        <v>60000</v>
      </c>
      <c r="F11" s="48">
        <v>36000</v>
      </c>
      <c r="G11" s="48">
        <f t="shared" si="0"/>
        <v>132000</v>
      </c>
      <c r="H11" s="48">
        <v>52000</v>
      </c>
      <c r="I11" s="48">
        <v>52000</v>
      </c>
      <c r="J11" s="48">
        <v>60000</v>
      </c>
      <c r="K11" s="48">
        <f t="shared" si="1"/>
        <v>164000</v>
      </c>
      <c r="L11" s="48">
        <f t="shared" si="2"/>
        <v>296000</v>
      </c>
      <c r="M11" s="48">
        <v>36000</v>
      </c>
      <c r="N11" s="48">
        <v>36000</v>
      </c>
      <c r="O11" s="48">
        <v>132000</v>
      </c>
      <c r="P11" s="48">
        <f t="shared" si="3"/>
        <v>204000</v>
      </c>
      <c r="Q11" s="48">
        <v>8000</v>
      </c>
    </row>
    <row r="12" spans="1:19" x14ac:dyDescent="0.3">
      <c r="A12" s="46" t="s">
        <v>49</v>
      </c>
      <c r="B12" s="46" t="s">
        <v>42</v>
      </c>
      <c r="C12" s="47" t="s">
        <v>50</v>
      </c>
      <c r="D12" s="48">
        <v>220000</v>
      </c>
      <c r="E12" s="48">
        <v>224000</v>
      </c>
      <c r="F12" s="48">
        <v>228000</v>
      </c>
      <c r="G12" s="48">
        <f t="shared" si="0"/>
        <v>672000</v>
      </c>
      <c r="H12" s="48">
        <v>352000</v>
      </c>
      <c r="I12" s="48">
        <v>280000</v>
      </c>
      <c r="J12" s="48">
        <v>472000</v>
      </c>
      <c r="K12" s="48">
        <f t="shared" si="1"/>
        <v>1104000</v>
      </c>
      <c r="L12" s="48">
        <f t="shared" si="2"/>
        <v>1776000</v>
      </c>
      <c r="M12" s="48">
        <v>432000</v>
      </c>
      <c r="N12" s="48">
        <v>448000</v>
      </c>
      <c r="O12" s="48">
        <v>476000</v>
      </c>
      <c r="P12" s="48">
        <f t="shared" si="3"/>
        <v>1356000</v>
      </c>
      <c r="Q12" s="48">
        <v>32000</v>
      </c>
      <c r="R12" s="50"/>
      <c r="S12" s="51"/>
    </row>
    <row r="13" spans="1:19" x14ac:dyDescent="0.3">
      <c r="A13" s="46" t="s">
        <v>51</v>
      </c>
      <c r="B13" s="46" t="s">
        <v>42</v>
      </c>
      <c r="C13" s="47" t="s">
        <v>52</v>
      </c>
      <c r="D13" s="48">
        <v>168000</v>
      </c>
      <c r="E13" s="48">
        <v>168000</v>
      </c>
      <c r="F13" s="48">
        <v>188000</v>
      </c>
      <c r="G13" s="48">
        <f t="shared" si="0"/>
        <v>524000</v>
      </c>
      <c r="H13" s="48">
        <v>208000</v>
      </c>
      <c r="I13" s="48">
        <v>244000</v>
      </c>
      <c r="J13" s="48">
        <v>228000</v>
      </c>
      <c r="K13" s="48">
        <f t="shared" si="1"/>
        <v>680000</v>
      </c>
      <c r="L13" s="48">
        <f t="shared" si="2"/>
        <v>1204000</v>
      </c>
      <c r="M13" s="48">
        <v>340000</v>
      </c>
      <c r="N13" s="48">
        <v>248000</v>
      </c>
      <c r="O13" s="48">
        <v>248000</v>
      </c>
      <c r="P13" s="48">
        <f t="shared" si="3"/>
        <v>836000</v>
      </c>
      <c r="Q13" s="48">
        <v>24000</v>
      </c>
    </row>
    <row r="14" spans="1:19" ht="49.5" x14ac:dyDescent="0.3">
      <c r="A14" s="46" t="s">
        <v>53</v>
      </c>
      <c r="B14" s="46" t="s">
        <v>42</v>
      </c>
      <c r="C14" s="52" t="s">
        <v>54</v>
      </c>
      <c r="D14" s="48"/>
      <c r="E14" s="48"/>
      <c r="F14" s="48"/>
      <c r="G14" s="48"/>
      <c r="H14" s="48"/>
      <c r="I14" s="48"/>
      <c r="J14" s="48">
        <v>76000</v>
      </c>
      <c r="K14" s="48">
        <f t="shared" si="1"/>
        <v>76000</v>
      </c>
      <c r="L14" s="48">
        <f t="shared" si="2"/>
        <v>76000</v>
      </c>
      <c r="M14" s="48">
        <v>128000</v>
      </c>
      <c r="N14" s="48">
        <v>128000</v>
      </c>
      <c r="O14" s="48">
        <v>216000</v>
      </c>
      <c r="P14" s="48">
        <f t="shared" si="3"/>
        <v>472000</v>
      </c>
      <c r="Q14" s="48">
        <v>8000</v>
      </c>
    </row>
    <row r="15" spans="1:19" x14ac:dyDescent="0.3">
      <c r="A15" s="53"/>
      <c r="B15" s="53"/>
      <c r="C15" s="54" t="s">
        <v>16</v>
      </c>
      <c r="D15" s="55">
        <f t="shared" ref="D15:I15" si="4">SUM(D8:D13)</f>
        <v>3852000</v>
      </c>
      <c r="E15" s="55">
        <f t="shared" si="4"/>
        <v>4396000</v>
      </c>
      <c r="F15" s="55">
        <f t="shared" si="4"/>
        <v>4752000</v>
      </c>
      <c r="G15" s="55">
        <f t="shared" si="4"/>
        <v>13000000</v>
      </c>
      <c r="H15" s="55">
        <f t="shared" si="4"/>
        <v>4704000</v>
      </c>
      <c r="I15" s="55">
        <f t="shared" si="4"/>
        <v>4912000</v>
      </c>
      <c r="J15" s="55">
        <f>SUM(J8:J14)</f>
        <v>5076000</v>
      </c>
      <c r="K15" s="55">
        <f t="shared" ref="K15:M15" si="5">SUM(K8:K14)</f>
        <v>14692000</v>
      </c>
      <c r="L15" s="55">
        <f t="shared" si="5"/>
        <v>27692000</v>
      </c>
      <c r="M15" s="55">
        <f t="shared" si="5"/>
        <v>5432000</v>
      </c>
      <c r="N15" s="55">
        <v>4788000</v>
      </c>
      <c r="O15" s="55">
        <v>6308000</v>
      </c>
      <c r="P15" s="55">
        <f t="shared" si="3"/>
        <v>16528000</v>
      </c>
      <c r="Q15" s="55">
        <f>SUM(Q8:Q14)</f>
        <v>340000</v>
      </c>
    </row>
    <row r="17" spans="6:12" x14ac:dyDescent="0.3">
      <c r="F17" s="51"/>
    </row>
    <row r="18" spans="6:12" x14ac:dyDescent="0.3">
      <c r="F18" s="51"/>
      <c r="L18" s="51"/>
    </row>
    <row r="19" spans="6:12" x14ac:dyDescent="0.3">
      <c r="K19" s="51"/>
    </row>
    <row r="20" spans="6:12" x14ac:dyDescent="0.3">
      <c r="F20" s="51"/>
    </row>
    <row r="21" spans="6:12" x14ac:dyDescent="0.3">
      <c r="F21" s="51"/>
    </row>
    <row r="22" spans="6:12" x14ac:dyDescent="0.3">
      <c r="K22" s="51"/>
      <c r="L22" s="51"/>
    </row>
  </sheetData>
  <mergeCells count="3">
    <mergeCell ref="A3:D3"/>
    <mergeCell ref="A4:D4"/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AHM</vt:lpstr>
      <vt:lpstr>TESTARE GENETICA</vt:lpstr>
      <vt:lpstr>PET-CT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2025-10-02T10:07:24Z</dcterms:created>
  <dcterms:modified xsi:type="dcterms:W3CDTF">2025-10-02T10:10:44Z</dcterms:modified>
</cp:coreProperties>
</file>